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dimuthjayawardhane/Documents/Personal/RPES/"/>
    </mc:Choice>
  </mc:AlternateContent>
  <xr:revisionPtr revIDLastSave="0" documentId="13_ncr:1_{C2043C93-0D4C-574B-93BD-28380312E323}" xr6:coauthVersionLast="47" xr6:coauthVersionMax="47" xr10:uidLastSave="{00000000-0000-0000-0000-000000000000}"/>
  <bookViews>
    <workbookView xWindow="80" yWindow="500" windowWidth="23680" windowHeight="14040" xr2:uid="{00000000-000D-0000-FFFF-FFFF00000000}"/>
  </bookViews>
  <sheets>
    <sheet name="Proposed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 r="B28" i="1"/>
  <c r="D19" i="1"/>
  <c r="D18" i="1"/>
  <c r="D17" i="1"/>
  <c r="D14" i="1"/>
  <c r="B23" i="1" l="1"/>
  <c r="B25" i="1" s="1"/>
  <c r="B48" i="1"/>
  <c r="B56" i="1"/>
  <c r="B36" i="1"/>
  <c r="D16" i="1" s="1"/>
  <c r="B35" i="1"/>
  <c r="B50" i="1"/>
  <c r="B20" i="1"/>
  <c r="B12" i="1"/>
  <c r="B30" i="1" l="1"/>
  <c r="D15" i="1"/>
  <c r="B40" i="1"/>
  <c r="D20" i="1"/>
  <c r="B76" i="1"/>
  <c r="B77" i="1" l="1"/>
  <c r="B78" i="1"/>
</calcChain>
</file>

<file path=xl/sharedStrings.xml><?xml version="1.0" encoding="utf-8"?>
<sst xmlns="http://schemas.openxmlformats.org/spreadsheetml/2006/main" count="79" uniqueCount="73">
  <si>
    <t>Income</t>
  </si>
  <si>
    <t xml:space="preserve">   Contributions / Gifts / Grants</t>
  </si>
  <si>
    <t xml:space="preserve">      Individual Donations</t>
  </si>
  <si>
    <t xml:space="preserve">   Total Contributions / Gifts / Grants</t>
  </si>
  <si>
    <t xml:space="preserve">   Fundraising Events - Revenue</t>
  </si>
  <si>
    <t xml:space="preserve">      Back to School Picnic</t>
  </si>
  <si>
    <t xml:space="preserve">      Book Fair</t>
  </si>
  <si>
    <t xml:space="preserve">      Large Spring Fundraiser (Golf Event)</t>
  </si>
  <si>
    <t xml:space="preserve">      Skate Night</t>
  </si>
  <si>
    <t xml:space="preserve">   Total Fundraising Events - Revenue</t>
  </si>
  <si>
    <t xml:space="preserve">   Fundraising Partnerships</t>
  </si>
  <si>
    <t xml:space="preserve">      Amazon Smile</t>
  </si>
  <si>
    <t xml:space="preserve">      Restaurant Nights</t>
  </si>
  <si>
    <t xml:space="preserve">   Total Fundraising Partnerships</t>
  </si>
  <si>
    <t xml:space="preserve">   Membership Dues &amp; Assessments</t>
  </si>
  <si>
    <t>Total Income</t>
  </si>
  <si>
    <t>Expenses</t>
  </si>
  <si>
    <t xml:space="preserve">      Staff Appreciation</t>
  </si>
  <si>
    <t xml:space="preserve">      Teacher Reimbursement</t>
  </si>
  <si>
    <t xml:space="preserve">   PTA Fundraising Events - Expenses</t>
  </si>
  <si>
    <t xml:space="preserve">      5th Grade Promotion</t>
  </si>
  <si>
    <t xml:space="preserve">      Book Fair Expenses</t>
  </si>
  <si>
    <t xml:space="preserve">      Large Spring Event (Golf)</t>
  </si>
  <si>
    <t xml:space="preserve">   Total PTA Fundraising Events - Expenses</t>
  </si>
  <si>
    <t xml:space="preserve">   PTA Operations</t>
  </si>
  <si>
    <t xml:space="preserve">      Insurance</t>
  </si>
  <si>
    <t xml:space="preserve">      Online Transaction Fees_Stripee</t>
  </si>
  <si>
    <t xml:space="preserve">      PTA Dues</t>
  </si>
  <si>
    <t xml:space="preserve">      Supplies</t>
  </si>
  <si>
    <t xml:space="preserve">      Telephone, Telecommunications</t>
  </si>
  <si>
    <t xml:space="preserve">   Total PTA Operations</t>
  </si>
  <si>
    <t xml:space="preserve">   PTA Program Expenses</t>
  </si>
  <si>
    <t xml:space="preserve">      Arts &amp; Science Fair</t>
  </si>
  <si>
    <t xml:space="preserve">      Ballet Event</t>
  </si>
  <si>
    <t xml:space="preserve">      BHM Virtual Lesson</t>
  </si>
  <si>
    <t xml:space="preserve">      BMX Event</t>
  </si>
  <si>
    <t xml:space="preserve">      Cultural Arts</t>
  </si>
  <si>
    <t xml:space="preserve">      Geo Bowl</t>
  </si>
  <si>
    <t xml:space="preserve">      Story Telling Night</t>
  </si>
  <si>
    <t xml:space="preserve">      Valentines Baking</t>
  </si>
  <si>
    <t xml:space="preserve">   Total PTA Program Expenses</t>
  </si>
  <si>
    <t>Total Expenses</t>
  </si>
  <si>
    <t>Net Income</t>
  </si>
  <si>
    <t>Ritchie Park PTA</t>
  </si>
  <si>
    <t>Proposed Budget FY2023 (2022-2023)</t>
  </si>
  <si>
    <t>July 2022 - June 2023</t>
  </si>
  <si>
    <t xml:space="preserve">      Proud Panther Stickers</t>
  </si>
  <si>
    <t xml:space="preserve">      Leader in Me Swag</t>
  </si>
  <si>
    <t xml:space="preserve">      Panther Car Magnets</t>
  </si>
  <si>
    <t xml:space="preserve">      Yearbook</t>
  </si>
  <si>
    <t xml:space="preserve">      Scholarship Fund</t>
  </si>
  <si>
    <t xml:space="preserve">      Maryland Day</t>
  </si>
  <si>
    <t xml:space="preserve">      Variety Show</t>
  </si>
  <si>
    <t xml:space="preserve">      Community Service Night</t>
  </si>
  <si>
    <t xml:space="preserve">      Cultural Heritage Night</t>
  </si>
  <si>
    <t xml:space="preserve">      Staff Parent Basketball Night</t>
  </si>
  <si>
    <t xml:space="preserve">      PTA Meeting Bar-T Babysitting</t>
  </si>
  <si>
    <t xml:space="preserve">      Staff After School Clubs</t>
  </si>
  <si>
    <t xml:space="preserve">      Safety Patrol</t>
  </si>
  <si>
    <t>Proposed Budget</t>
  </si>
  <si>
    <t xml:space="preserve">      Raffles / Pizza Bingo Night</t>
  </si>
  <si>
    <t xml:space="preserve">      Ice Cream Social End of Year</t>
  </si>
  <si>
    <t xml:space="preserve">      No Work No Fuss</t>
  </si>
  <si>
    <t xml:space="preserve">      Spirit Wear</t>
  </si>
  <si>
    <t xml:space="preserve">   PTA Programs</t>
  </si>
  <si>
    <t>Sufficient for 2 years</t>
  </si>
  <si>
    <t xml:space="preserve"> Staff Member of the year</t>
  </si>
  <si>
    <t xml:space="preserve">   Total PTA Programs</t>
  </si>
  <si>
    <t>Net of Expenses</t>
  </si>
  <si>
    <t xml:space="preserve">      Administrative (Website, Emails)</t>
  </si>
  <si>
    <t>Have adequate inventory</t>
  </si>
  <si>
    <t>General expenses, and, buses and cost of admission for picnic</t>
  </si>
  <si>
    <t>Important Note: Due to the excellent work by the RPES Community &amp; the PTA in prior years, the PTA has been able to build a surplus balance. With the benefit of that surplus balance, the PTA Board proposes the following budget, with elevated, sustainable programming compared to prior years. The PTA Board is comfortable with and has voted on the projected deficit. The PTA will still have a material surplus balance even including this year's projected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</si>
</sst>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quot;$&quot;* #,##0.00\ _€"/>
  </numFmts>
  <fonts count="7" x14ac:knownFonts="1">
    <font>
      <sz val="11"/>
      <color indexed="8"/>
      <name val="Calibri"/>
      <family val="2"/>
      <scheme val="minor"/>
    </font>
    <font>
      <b/>
      <sz val="9"/>
      <color indexed="8"/>
      <name val="Arial"/>
      <family val="2"/>
    </font>
    <font>
      <b/>
      <sz val="8"/>
      <color indexed="8"/>
      <name val="Arial"/>
      <family val="2"/>
    </font>
    <font>
      <sz val="8"/>
      <color indexed="8"/>
      <name val="Arial"/>
      <family val="2"/>
    </font>
    <font>
      <b/>
      <sz val="14"/>
      <color indexed="8"/>
      <name val="Arial"/>
      <family val="2"/>
    </font>
    <font>
      <b/>
      <sz val="10"/>
      <color indexed="8"/>
      <name val="Arial"/>
      <family val="2"/>
    </font>
    <font>
      <sz val="9"/>
      <color indexed="8"/>
      <name val="Arial"/>
      <family val="2"/>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diagonal/>
    </border>
    <border>
      <left/>
      <right/>
      <top style="thin">
        <color auto="1"/>
      </top>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1" xfId="0" applyFont="1" applyBorder="1" applyAlignment="1">
      <alignment horizontal="center" wrapText="1"/>
    </xf>
    <xf numFmtId="0" fontId="2" fillId="0" borderId="0" xfId="0" applyFont="1" applyAlignment="1">
      <alignment horizontal="left" wrapText="1"/>
    </xf>
    <xf numFmtId="164" fontId="3" fillId="0" borderId="0" xfId="0" applyNumberFormat="1" applyFont="1" applyAlignment="1">
      <alignment wrapText="1"/>
    </xf>
    <xf numFmtId="164" fontId="3" fillId="0" borderId="0" xfId="0" applyNumberFormat="1" applyFont="1" applyAlignment="1">
      <alignment horizontal="right" wrapText="1"/>
    </xf>
    <xf numFmtId="165" fontId="2" fillId="0" borderId="2" xfId="0" applyNumberFormat="1" applyFont="1" applyBorder="1" applyAlignment="1">
      <alignment horizontal="right" wrapText="1"/>
    </xf>
    <xf numFmtId="165" fontId="2" fillId="0" borderId="0" xfId="0" applyNumberFormat="1" applyFont="1" applyAlignment="1">
      <alignment horizontal="right" wrapText="1"/>
    </xf>
    <xf numFmtId="40" fontId="2" fillId="0" borderId="3" xfId="0" applyNumberFormat="1" applyFont="1" applyBorder="1" applyAlignment="1">
      <alignment horizontal="right" wrapText="1"/>
    </xf>
    <xf numFmtId="0" fontId="2" fillId="0" borderId="0" xfId="0" applyFont="1" applyAlignment="1">
      <alignment horizontal="left" wrapText="1" indent="2"/>
    </xf>
    <xf numFmtId="165" fontId="2" fillId="0" borderId="3" xfId="0" applyNumberFormat="1" applyFont="1" applyBorder="1" applyAlignment="1">
      <alignment horizontal="right" wrapText="1"/>
    </xf>
    <xf numFmtId="165" fontId="3" fillId="0" borderId="1" xfId="0" applyNumberFormat="1" applyFont="1" applyBorder="1" applyAlignment="1">
      <alignment horizontal="right" wrapText="1"/>
    </xf>
    <xf numFmtId="0" fontId="2" fillId="0" borderId="0" xfId="0" applyFont="1" applyAlignment="1">
      <alignment horizontal="center" wrapText="1"/>
    </xf>
    <xf numFmtId="0" fontId="3" fillId="0" borderId="0" xfId="0" applyFont="1"/>
    <xf numFmtId="0" fontId="3" fillId="0" borderId="0" xfId="0" applyFont="1" applyAlignment="1">
      <alignment horizontal="center"/>
    </xf>
    <xf numFmtId="0" fontId="0" fillId="0" borderId="0" xfId="0"/>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82"/>
  <sheetViews>
    <sheetView tabSelected="1" zoomScale="170" zoomScaleNormal="170" workbookViewId="0">
      <selection activeCell="A2" sqref="A2:E2"/>
    </sheetView>
  </sheetViews>
  <sheetFormatPr baseColWidth="10" defaultColWidth="8.83203125" defaultRowHeight="15" x14ac:dyDescent="0.2"/>
  <cols>
    <col min="1" max="1" width="37" customWidth="1"/>
    <col min="2" max="2" width="19.83203125" customWidth="1"/>
    <col min="4" max="4" width="12.83203125" customWidth="1"/>
  </cols>
  <sheetData>
    <row r="2" spans="1:5" ht="54" customHeight="1" x14ac:dyDescent="0.2">
      <c r="A2" s="18" t="s">
        <v>72</v>
      </c>
      <c r="B2" s="19"/>
      <c r="C2" s="19"/>
      <c r="D2" s="19"/>
      <c r="E2" s="19"/>
    </row>
    <row r="4" spans="1:5" ht="18" x14ac:dyDescent="0.2">
      <c r="A4" s="16" t="s">
        <v>43</v>
      </c>
      <c r="B4" s="15"/>
    </row>
    <row r="5" spans="1:5" ht="18" x14ac:dyDescent="0.2">
      <c r="A5" s="16" t="s">
        <v>44</v>
      </c>
      <c r="B5" s="15"/>
    </row>
    <row r="6" spans="1:5" x14ac:dyDescent="0.2">
      <c r="A6" s="17" t="s">
        <v>45</v>
      </c>
      <c r="B6" s="15"/>
    </row>
    <row r="8" spans="1:5" x14ac:dyDescent="0.2">
      <c r="A8" s="1"/>
      <c r="B8" s="2" t="s">
        <v>59</v>
      </c>
    </row>
    <row r="9" spans="1:5" x14ac:dyDescent="0.2">
      <c r="A9" s="3" t="s">
        <v>0</v>
      </c>
      <c r="B9" s="4"/>
    </row>
    <row r="10" spans="1:5" x14ac:dyDescent="0.2">
      <c r="A10" s="3" t="s">
        <v>1</v>
      </c>
      <c r="B10" s="4"/>
    </row>
    <row r="11" spans="1:5" x14ac:dyDescent="0.2">
      <c r="A11" s="3" t="s">
        <v>2</v>
      </c>
      <c r="B11" s="5">
        <v>500</v>
      </c>
    </row>
    <row r="12" spans="1:5" x14ac:dyDescent="0.2">
      <c r="A12" s="3" t="s">
        <v>3</v>
      </c>
      <c r="B12" s="6">
        <f>(B10)+(B11)</f>
        <v>500</v>
      </c>
    </row>
    <row r="13" spans="1:5" x14ac:dyDescent="0.2">
      <c r="A13" s="3" t="s">
        <v>4</v>
      </c>
      <c r="B13" s="4"/>
      <c r="D13" s="12" t="s">
        <v>68</v>
      </c>
    </row>
    <row r="14" spans="1:5" x14ac:dyDescent="0.2">
      <c r="A14" s="3" t="s">
        <v>5</v>
      </c>
      <c r="B14" s="4">
        <v>2150</v>
      </c>
      <c r="D14" s="4">
        <f t="shared" ref="D14:D20" si="0">B14-B34</f>
        <v>650</v>
      </c>
    </row>
    <row r="15" spans="1:5" x14ac:dyDescent="0.2">
      <c r="A15" s="3" t="s">
        <v>6</v>
      </c>
      <c r="B15" s="5">
        <v>4636.03</v>
      </c>
      <c r="D15" s="5">
        <f t="shared" si="0"/>
        <v>786.02999999999975</v>
      </c>
    </row>
    <row r="16" spans="1:5" x14ac:dyDescent="0.2">
      <c r="A16" s="3" t="s">
        <v>7</v>
      </c>
      <c r="B16" s="5">
        <v>10000</v>
      </c>
      <c r="D16" s="5">
        <f t="shared" si="0"/>
        <v>4640</v>
      </c>
    </row>
    <row r="17" spans="1:4" x14ac:dyDescent="0.2">
      <c r="A17" s="3" t="s">
        <v>62</v>
      </c>
      <c r="B17" s="5">
        <v>2000</v>
      </c>
      <c r="D17" s="5">
        <f t="shared" si="0"/>
        <v>2000</v>
      </c>
    </row>
    <row r="18" spans="1:4" x14ac:dyDescent="0.2">
      <c r="A18" s="3" t="s">
        <v>60</v>
      </c>
      <c r="B18" s="5">
        <v>2500</v>
      </c>
      <c r="D18" s="5">
        <f t="shared" si="0"/>
        <v>2000</v>
      </c>
    </row>
    <row r="19" spans="1:4" x14ac:dyDescent="0.2">
      <c r="A19" s="3" t="s">
        <v>8</v>
      </c>
      <c r="B19" s="4">
        <v>2500</v>
      </c>
      <c r="D19" s="4">
        <f t="shared" si="0"/>
        <v>600</v>
      </c>
    </row>
    <row r="20" spans="1:4" x14ac:dyDescent="0.2">
      <c r="A20" s="3" t="s">
        <v>9</v>
      </c>
      <c r="B20" s="6">
        <f>SUM(B14:B19)</f>
        <v>23786.03</v>
      </c>
      <c r="D20" s="6">
        <f t="shared" si="0"/>
        <v>10676.029999999999</v>
      </c>
    </row>
    <row r="21" spans="1:4" x14ac:dyDescent="0.2">
      <c r="A21" s="3" t="s">
        <v>10</v>
      </c>
      <c r="B21" s="4"/>
    </row>
    <row r="22" spans="1:4" x14ac:dyDescent="0.2">
      <c r="A22" s="3" t="s">
        <v>11</v>
      </c>
      <c r="B22" s="5">
        <v>600</v>
      </c>
    </row>
    <row r="23" spans="1:4" x14ac:dyDescent="0.2">
      <c r="A23" s="3" t="s">
        <v>63</v>
      </c>
      <c r="B23" s="5">
        <f>250</f>
        <v>250</v>
      </c>
    </row>
    <row r="24" spans="1:4" x14ac:dyDescent="0.2">
      <c r="A24" s="3" t="s">
        <v>12</v>
      </c>
      <c r="B24" s="5">
        <v>600</v>
      </c>
    </row>
    <row r="25" spans="1:4" x14ac:dyDescent="0.2">
      <c r="A25" s="3" t="s">
        <v>13</v>
      </c>
      <c r="B25" s="6">
        <f>((B21)+(B22))+(B24)+B23</f>
        <v>1450</v>
      </c>
    </row>
    <row r="26" spans="1:4" x14ac:dyDescent="0.2">
      <c r="A26" s="3" t="s">
        <v>64</v>
      </c>
      <c r="B26" s="10"/>
      <c r="D26" s="12" t="s">
        <v>68</v>
      </c>
    </row>
    <row r="27" spans="1:4" x14ac:dyDescent="0.2">
      <c r="A27" s="3" t="s">
        <v>49</v>
      </c>
      <c r="B27" s="11">
        <v>2500</v>
      </c>
      <c r="D27" s="4">
        <f>B27-B75</f>
        <v>0</v>
      </c>
    </row>
    <row r="28" spans="1:4" x14ac:dyDescent="0.2">
      <c r="A28" s="3" t="s">
        <v>67</v>
      </c>
      <c r="B28" s="7">
        <f>B27</f>
        <v>2500</v>
      </c>
    </row>
    <row r="29" spans="1:4" x14ac:dyDescent="0.2">
      <c r="A29" s="3" t="s">
        <v>14</v>
      </c>
      <c r="B29" s="6">
        <v>5500</v>
      </c>
    </row>
    <row r="30" spans="1:4" x14ac:dyDescent="0.2">
      <c r="A30" s="3" t="s">
        <v>15</v>
      </c>
      <c r="B30" s="6">
        <f>((((B12)+(B20))+(B25))+B28+(B29))</f>
        <v>33736.03</v>
      </c>
    </row>
    <row r="31" spans="1:4" x14ac:dyDescent="0.2">
      <c r="A31" s="3"/>
      <c r="B31" s="7"/>
    </row>
    <row r="32" spans="1:4" x14ac:dyDescent="0.2">
      <c r="A32" s="3" t="s">
        <v>16</v>
      </c>
      <c r="B32" s="4"/>
    </row>
    <row r="33" spans="1:2" x14ac:dyDescent="0.2">
      <c r="A33" s="3" t="s">
        <v>19</v>
      </c>
      <c r="B33" s="4"/>
    </row>
    <row r="34" spans="1:2" x14ac:dyDescent="0.2">
      <c r="A34" s="3" t="s">
        <v>5</v>
      </c>
      <c r="B34" s="4">
        <v>1500</v>
      </c>
    </row>
    <row r="35" spans="1:2" x14ac:dyDescent="0.2">
      <c r="A35" s="3" t="s">
        <v>21</v>
      </c>
      <c r="B35" s="5">
        <f>3850</f>
        <v>3850</v>
      </c>
    </row>
    <row r="36" spans="1:2" x14ac:dyDescent="0.2">
      <c r="A36" s="3" t="s">
        <v>22</v>
      </c>
      <c r="B36" s="5">
        <f>5360</f>
        <v>5360</v>
      </c>
    </row>
    <row r="37" spans="1:2" x14ac:dyDescent="0.2">
      <c r="A37" s="3" t="s">
        <v>62</v>
      </c>
      <c r="B37" s="5">
        <v>0</v>
      </c>
    </row>
    <row r="38" spans="1:2" x14ac:dyDescent="0.2">
      <c r="A38" s="3" t="s">
        <v>60</v>
      </c>
      <c r="B38" s="5">
        <v>500</v>
      </c>
    </row>
    <row r="39" spans="1:2" x14ac:dyDescent="0.2">
      <c r="A39" s="3" t="s">
        <v>8</v>
      </c>
      <c r="B39" s="4">
        <v>1900</v>
      </c>
    </row>
    <row r="40" spans="1:2" x14ac:dyDescent="0.2">
      <c r="A40" s="3" t="s">
        <v>23</v>
      </c>
      <c r="B40" s="6">
        <f>SUM(B34:B39)</f>
        <v>13110</v>
      </c>
    </row>
    <row r="41" spans="1:2" x14ac:dyDescent="0.2">
      <c r="A41" s="3" t="s">
        <v>24</v>
      </c>
      <c r="B41" s="4"/>
    </row>
    <row r="42" spans="1:2" x14ac:dyDescent="0.2">
      <c r="A42" s="3" t="s">
        <v>69</v>
      </c>
      <c r="B42" s="5">
        <v>500</v>
      </c>
    </row>
    <row r="43" spans="1:2" x14ac:dyDescent="0.2">
      <c r="A43" s="3" t="s">
        <v>25</v>
      </c>
      <c r="B43" s="5">
        <v>250</v>
      </c>
    </row>
    <row r="44" spans="1:2" x14ac:dyDescent="0.2">
      <c r="A44" s="3" t="s">
        <v>26</v>
      </c>
      <c r="B44" s="5">
        <v>850</v>
      </c>
    </row>
    <row r="45" spans="1:2" x14ac:dyDescent="0.2">
      <c r="A45" s="3" t="s">
        <v>27</v>
      </c>
      <c r="B45" s="5">
        <v>150</v>
      </c>
    </row>
    <row r="46" spans="1:2" x14ac:dyDescent="0.2">
      <c r="A46" s="3" t="s">
        <v>28</v>
      </c>
      <c r="B46" s="5">
        <v>50</v>
      </c>
    </row>
    <row r="47" spans="1:2" x14ac:dyDescent="0.2">
      <c r="A47" s="3" t="s">
        <v>29</v>
      </c>
      <c r="B47" s="4">
        <v>0</v>
      </c>
    </row>
    <row r="48" spans="1:2" x14ac:dyDescent="0.2">
      <c r="A48" s="3" t="s">
        <v>30</v>
      </c>
      <c r="B48" s="6">
        <f>SUM(B42:B47)</f>
        <v>1800</v>
      </c>
    </row>
    <row r="49" spans="1:4" x14ac:dyDescent="0.2">
      <c r="A49" s="3" t="s">
        <v>31</v>
      </c>
      <c r="B49" s="4"/>
    </row>
    <row r="50" spans="1:4" x14ac:dyDescent="0.2">
      <c r="A50" s="3" t="s">
        <v>20</v>
      </c>
      <c r="B50" s="5">
        <f>500</f>
        <v>500</v>
      </c>
    </row>
    <row r="51" spans="1:4" x14ac:dyDescent="0.2">
      <c r="A51" s="3" t="s">
        <v>32</v>
      </c>
      <c r="B51" s="4">
        <v>550</v>
      </c>
    </row>
    <row r="52" spans="1:4" x14ac:dyDescent="0.2">
      <c r="A52" s="3" t="s">
        <v>33</v>
      </c>
      <c r="B52" s="5">
        <v>0</v>
      </c>
    </row>
    <row r="53" spans="1:4" x14ac:dyDescent="0.2">
      <c r="A53" s="3" t="s">
        <v>34</v>
      </c>
      <c r="B53" s="5">
        <v>0</v>
      </c>
    </row>
    <row r="54" spans="1:4" x14ac:dyDescent="0.2">
      <c r="A54" s="3" t="s">
        <v>35</v>
      </c>
      <c r="B54" s="5">
        <v>0</v>
      </c>
    </row>
    <row r="55" spans="1:4" x14ac:dyDescent="0.2">
      <c r="A55" s="3" t="s">
        <v>53</v>
      </c>
      <c r="B55" s="5">
        <v>200</v>
      </c>
    </row>
    <row r="56" spans="1:4" x14ac:dyDescent="0.2">
      <c r="A56" s="3" t="s">
        <v>36</v>
      </c>
      <c r="B56" s="5">
        <f>3000</f>
        <v>3000</v>
      </c>
    </row>
    <row r="57" spans="1:4" x14ac:dyDescent="0.2">
      <c r="A57" s="3" t="s">
        <v>54</v>
      </c>
      <c r="B57" s="5">
        <v>600</v>
      </c>
    </row>
    <row r="58" spans="1:4" x14ac:dyDescent="0.2">
      <c r="A58" s="3" t="s">
        <v>37</v>
      </c>
      <c r="B58" s="4">
        <v>350</v>
      </c>
    </row>
    <row r="59" spans="1:4" x14ac:dyDescent="0.2">
      <c r="A59" s="3" t="s">
        <v>61</v>
      </c>
      <c r="B59" s="4">
        <v>700</v>
      </c>
    </row>
    <row r="60" spans="1:4" x14ac:dyDescent="0.2">
      <c r="A60" s="3" t="s">
        <v>47</v>
      </c>
      <c r="B60" s="4">
        <v>3000</v>
      </c>
      <c r="D60" s="13" t="s">
        <v>65</v>
      </c>
    </row>
    <row r="61" spans="1:4" x14ac:dyDescent="0.2">
      <c r="A61" s="3" t="s">
        <v>51</v>
      </c>
      <c r="B61" s="5">
        <v>1000</v>
      </c>
      <c r="D61" s="13"/>
    </row>
    <row r="62" spans="1:4" x14ac:dyDescent="0.2">
      <c r="A62" s="3" t="s">
        <v>48</v>
      </c>
      <c r="B62" s="4">
        <v>0</v>
      </c>
      <c r="D62" s="13" t="s">
        <v>70</v>
      </c>
    </row>
    <row r="63" spans="1:4" x14ac:dyDescent="0.2">
      <c r="A63" s="3" t="s">
        <v>58</v>
      </c>
      <c r="B63" s="4">
        <v>500</v>
      </c>
      <c r="D63" s="13" t="s">
        <v>71</v>
      </c>
    </row>
    <row r="64" spans="1:4" x14ac:dyDescent="0.2">
      <c r="A64" s="3" t="s">
        <v>56</v>
      </c>
      <c r="B64" s="4">
        <v>0</v>
      </c>
    </row>
    <row r="65" spans="1:2" x14ac:dyDescent="0.2">
      <c r="A65" s="3" t="s">
        <v>46</v>
      </c>
      <c r="B65" s="4">
        <v>1000</v>
      </c>
    </row>
    <row r="66" spans="1:2" x14ac:dyDescent="0.2">
      <c r="A66" s="3" t="s">
        <v>50</v>
      </c>
      <c r="B66" s="4">
        <v>750</v>
      </c>
    </row>
    <row r="67" spans="1:2" x14ac:dyDescent="0.2">
      <c r="A67" s="3" t="s">
        <v>57</v>
      </c>
      <c r="B67" s="5">
        <v>0</v>
      </c>
    </row>
    <row r="68" spans="1:2" x14ac:dyDescent="0.2">
      <c r="A68" s="3" t="s">
        <v>17</v>
      </c>
      <c r="B68" s="5">
        <v>3500</v>
      </c>
    </row>
    <row r="69" spans="1:2" x14ac:dyDescent="0.2">
      <c r="A69" s="3" t="s">
        <v>55</v>
      </c>
      <c r="B69" s="5">
        <v>500</v>
      </c>
    </row>
    <row r="70" spans="1:2" x14ac:dyDescent="0.2">
      <c r="A70" s="3" t="s">
        <v>38</v>
      </c>
      <c r="B70" s="4">
        <v>500</v>
      </c>
    </row>
    <row r="71" spans="1:2" x14ac:dyDescent="0.2">
      <c r="A71" s="3" t="s">
        <v>18</v>
      </c>
      <c r="B71" s="5">
        <v>4000</v>
      </c>
    </row>
    <row r="72" spans="1:2" x14ac:dyDescent="0.2">
      <c r="A72" s="3" t="s">
        <v>39</v>
      </c>
      <c r="B72" s="5">
        <v>0</v>
      </c>
    </row>
    <row r="73" spans="1:2" x14ac:dyDescent="0.2">
      <c r="A73" s="3" t="s">
        <v>52</v>
      </c>
      <c r="B73" s="5">
        <v>750</v>
      </c>
    </row>
    <row r="74" spans="1:2" x14ac:dyDescent="0.2">
      <c r="A74" s="9" t="s">
        <v>66</v>
      </c>
      <c r="B74" s="5">
        <v>200</v>
      </c>
    </row>
    <row r="75" spans="1:2" x14ac:dyDescent="0.2">
      <c r="A75" s="3" t="s">
        <v>49</v>
      </c>
      <c r="B75" s="5">
        <v>2500</v>
      </c>
    </row>
    <row r="76" spans="1:2" x14ac:dyDescent="0.2">
      <c r="A76" s="3" t="s">
        <v>40</v>
      </c>
      <c r="B76" s="6">
        <f>SUM(B50:B75)</f>
        <v>24100</v>
      </c>
    </row>
    <row r="77" spans="1:2" x14ac:dyDescent="0.2">
      <c r="A77" s="3" t="s">
        <v>41</v>
      </c>
      <c r="B77" s="6">
        <f>B40+B48+B76</f>
        <v>39010</v>
      </c>
    </row>
    <row r="78" spans="1:2" x14ac:dyDescent="0.2">
      <c r="A78" s="3" t="s">
        <v>42</v>
      </c>
      <c r="B78" s="8">
        <f>B30-B77</f>
        <v>-5273.9700000000012</v>
      </c>
    </row>
    <row r="79" spans="1:2" x14ac:dyDescent="0.2">
      <c r="A79" s="3"/>
      <c r="B79" s="4"/>
    </row>
    <row r="82" spans="1:2" x14ac:dyDescent="0.2">
      <c r="A82" s="14"/>
      <c r="B82" s="15"/>
    </row>
  </sheetData>
  <mergeCells count="5">
    <mergeCell ref="A82:B82"/>
    <mergeCell ref="A4:B4"/>
    <mergeCell ref="A5:B5"/>
    <mergeCell ref="A6:B6"/>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Proposed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2022-06-14T21:57:40Z</dcterms:created>
  <dcterms:modified xsi:type="dcterms:W3CDTF">2022-10-22T07:38:43Z</dcterms:modified>
</cp:coreProperties>
</file>