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dimuthjayawardhane/Documents/Personal/RPES/"/>
    </mc:Choice>
  </mc:AlternateContent>
  <xr:revisionPtr revIDLastSave="0" documentId="13_ncr:1_{C2043C93-0D4C-574B-93BD-28380312E323}" xr6:coauthVersionLast="47" xr6:coauthVersionMax="47" xr10:uidLastSave="{00000000-0000-0000-0000-000000000000}"/>
  <bookViews>
    <workbookView xWindow="80" yWindow="500" windowWidth="23680" windowHeight="14040" xr2:uid="{00000000-000D-0000-FFFF-FFFF00000000}"/>
  </bookViews>
  <sheets>
    <sheet name="Proposed Budg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7" i="1" l="1"/>
  <c r="B28" i="1"/>
  <c r="D19" i="1"/>
  <c r="D18" i="1"/>
  <c r="D17" i="1"/>
  <c r="D14" i="1"/>
  <c r="B23" i="1" l="1"/>
  <c r="B25" i="1" s="1"/>
  <c r="B48" i="1"/>
  <c r="B56" i="1"/>
  <c r="B36" i="1"/>
  <c r="D16" i="1" s="1"/>
  <c r="B35" i="1"/>
  <c r="B50" i="1"/>
  <c r="B20" i="1"/>
  <c r="B12" i="1"/>
  <c r="B30" i="1" l="1"/>
  <c r="D15" i="1"/>
  <c r="B40" i="1"/>
  <c r="D20" i="1"/>
  <c r="B76" i="1"/>
  <c r="B77" i="1" l="1"/>
  <c r="B78" i="1"/>
</calcChain>
</file>

<file path=xl/sharedStrings.xml><?xml version="1.0" encoding="utf-8"?>
<sst xmlns="http://schemas.openxmlformats.org/spreadsheetml/2006/main" count="79" uniqueCount="73">
  <si>
    <t>Income</t>
  </si>
  <si>
    <t xml:space="preserve">   Contributions / Gifts / Grants</t>
  </si>
  <si>
    <t xml:space="preserve">      Individual Donations</t>
  </si>
  <si>
    <t xml:space="preserve">   Total Contributions / Gifts / Grants</t>
  </si>
  <si>
    <t xml:space="preserve">   Fundraising Events - Revenue</t>
  </si>
  <si>
    <t xml:space="preserve">      Back to School Picnic</t>
  </si>
  <si>
    <t xml:space="preserve">      Book Fair</t>
  </si>
  <si>
    <t xml:space="preserve">      Large Spring Fundraiser (Golf Event)</t>
  </si>
  <si>
    <t xml:space="preserve">      Skate Night</t>
  </si>
  <si>
    <t xml:space="preserve">   Total Fundraising Events - Revenue</t>
  </si>
  <si>
    <t xml:space="preserve">   Fundraising Partnerships</t>
  </si>
  <si>
    <t xml:space="preserve">      Amazon Smile</t>
  </si>
  <si>
    <t xml:space="preserve">      Restaurant Nights</t>
  </si>
  <si>
    <t xml:space="preserve">   Total Fundraising Partnerships</t>
  </si>
  <si>
    <t xml:space="preserve">   Membership Dues &amp; Assessments</t>
  </si>
  <si>
    <t>Total Income</t>
  </si>
  <si>
    <t>Expenses</t>
  </si>
  <si>
    <t xml:space="preserve">      Staff Appreciation</t>
  </si>
  <si>
    <t xml:space="preserve">      Teacher Reimbursement</t>
  </si>
  <si>
    <t xml:space="preserve">   PTA Fundraising Events - Expenses</t>
  </si>
  <si>
    <t xml:space="preserve">      5th Grade Promotion</t>
  </si>
  <si>
    <t xml:space="preserve">      Book Fair Expenses</t>
  </si>
  <si>
    <t xml:space="preserve">      Large Spring Event (Golf)</t>
  </si>
  <si>
    <t xml:space="preserve">   Total PTA Fundraising Events - Expenses</t>
  </si>
  <si>
    <t xml:space="preserve">   PTA Operations</t>
  </si>
  <si>
    <t xml:space="preserve">      Insurance</t>
  </si>
  <si>
    <t xml:space="preserve">      Online Transaction Fees_Stripee</t>
  </si>
  <si>
    <t xml:space="preserve">      PTA Dues</t>
  </si>
  <si>
    <t xml:space="preserve">      Supplies</t>
  </si>
  <si>
    <t xml:space="preserve">      Telephone, Telecommunications</t>
  </si>
  <si>
    <t xml:space="preserve">   Total PTA Operations</t>
  </si>
  <si>
    <t xml:space="preserve">   PTA Program Expenses</t>
  </si>
  <si>
    <t xml:space="preserve">      Arts &amp; Science Fair</t>
  </si>
  <si>
    <t xml:space="preserve">      Ballet Event</t>
  </si>
  <si>
    <t xml:space="preserve">      BHM Virtual Lesson</t>
  </si>
  <si>
    <t xml:space="preserve">      BMX Event</t>
  </si>
  <si>
    <t xml:space="preserve">      Cultural Arts</t>
  </si>
  <si>
    <t xml:space="preserve">      Geo Bowl</t>
  </si>
  <si>
    <t xml:space="preserve">      Story Telling Night</t>
  </si>
  <si>
    <t xml:space="preserve">      Valentines Baking</t>
  </si>
  <si>
    <t xml:space="preserve">   Total PTA Program Expenses</t>
  </si>
  <si>
    <t>Total Expenses</t>
  </si>
  <si>
    <t>Net Income</t>
  </si>
  <si>
    <t>Ritchie Park PTA</t>
  </si>
  <si>
    <t>Proposed Budget FY2023 (2022-2023)</t>
  </si>
  <si>
    <t>July 2022 - June 2023</t>
  </si>
  <si>
    <t xml:space="preserve">      Proud Panther Stickers</t>
  </si>
  <si>
    <t xml:space="preserve">      Leader in Me Swag</t>
  </si>
  <si>
    <t xml:space="preserve">      Panther Car Magnets</t>
  </si>
  <si>
    <t xml:space="preserve">      Yearbook</t>
  </si>
  <si>
    <t xml:space="preserve">      Scholarship Fund</t>
  </si>
  <si>
    <t xml:space="preserve">      Maryland Day</t>
  </si>
  <si>
    <t xml:space="preserve">      Variety Show</t>
  </si>
  <si>
    <t xml:space="preserve">      Community Service Night</t>
  </si>
  <si>
    <t xml:space="preserve">      Cultural Heritage Night</t>
  </si>
  <si>
    <t xml:space="preserve">      Staff Parent Basketball Night</t>
  </si>
  <si>
    <t xml:space="preserve">      PTA Meeting Bar-T Babysitting</t>
  </si>
  <si>
    <t xml:space="preserve">      Staff After School Clubs</t>
  </si>
  <si>
    <t xml:space="preserve">      Safety Patrol</t>
  </si>
  <si>
    <t>Proposed Budget</t>
  </si>
  <si>
    <t xml:space="preserve">      Raffles / Pizza Bingo Night</t>
  </si>
  <si>
    <t xml:space="preserve">      Ice Cream Social End of Year</t>
  </si>
  <si>
    <t xml:space="preserve">      No Work No Fuss</t>
  </si>
  <si>
    <t xml:space="preserve">      Spirit Wear</t>
  </si>
  <si>
    <t xml:space="preserve">   PTA Programs</t>
  </si>
  <si>
    <t>Sufficient for 2 years</t>
  </si>
  <si>
    <t xml:space="preserve"> Staff Member of the year</t>
  </si>
  <si>
    <t xml:space="preserve">   Total PTA Programs</t>
  </si>
  <si>
    <t>Net of Expenses</t>
  </si>
  <si>
    <t xml:space="preserve">      Administrative (Website, Emails)</t>
  </si>
  <si>
    <t>Have adequate inventory</t>
  </si>
  <si>
    <t>General expenses, and, buses and cost of admission for picnic</t>
  </si>
  <si>
    <t>Important Note: Due to the excellent work by the RPES Community &amp; the PTA in prior years, the PTA has been able to build a surplus balance. With the benefit of that surplus balance, the PTA Board proposes the following budget, with elevated, sustainable programming compared to prior years. The PTA Board is comfortable with and has voted on the projected deficit. The PTA will still have a material surplus balance even including this year's projected deficit.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</si>
</sst>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
    <numFmt numFmtId="165" formatCode="&quot;$&quot;* #,##0.00\ _€"/>
  </numFmts>
  <fonts count="7" x14ac:knownFonts="1">
    <font>
      <sz val="11"/>
      <color indexed="8"/>
      <name val="Calibri"/>
      <family val="2"/>
      <scheme val="minor"/>
    </font>
    <font>
      <b/>
      <sz val="9"/>
      <color indexed="8"/>
      <name val="Arial"/>
      <family val="2"/>
    </font>
    <font>
      <b/>
      <sz val="8"/>
      <color indexed="8"/>
      <name val="Arial"/>
      <family val="2"/>
    </font>
    <font>
      <sz val="8"/>
      <color indexed="8"/>
      <name val="Arial"/>
      <family val="2"/>
    </font>
    <font>
      <b/>
      <sz val="14"/>
      <color indexed="8"/>
      <name val="Arial"/>
      <family val="2"/>
    </font>
    <font>
      <b/>
      <sz val="10"/>
      <color indexed="8"/>
      <name val="Arial"/>
      <family val="2"/>
    </font>
    <font>
      <sz val="9"/>
      <color indexed="8"/>
      <name val="Arial"/>
      <family val="2"/>
    </font>
  </fonts>
  <fills count="2">
    <fill>
      <patternFill patternType="none"/>
    </fill>
    <fill>
      <patternFill patternType="gray125"/>
    </fill>
  </fills>
  <borders count="4">
    <border>
      <left/>
      <right/>
      <top/>
      <bottom/>
      <diagonal/>
    </border>
    <border>
      <left/>
      <right/>
      <top/>
      <bottom style="thin">
        <color auto="1"/>
      </bottom>
      <diagonal/>
    </border>
    <border>
      <left/>
      <right/>
      <top style="thin">
        <color auto="1"/>
      </top>
      <bottom/>
      <diagonal/>
    </border>
    <border>
      <left/>
      <right/>
      <top style="thin">
        <color auto="1"/>
      </top>
      <bottom/>
      <diagonal/>
    </border>
  </borders>
  <cellStyleXfs count="1">
    <xf numFmtId="0" fontId="0" fillId="0" borderId="0"/>
  </cellStyleXfs>
  <cellXfs count="20">
    <xf numFmtId="0" fontId="0" fillId="0" borderId="0" xfId="0"/>
    <xf numFmtId="0" fontId="0" fillId="0" borderId="0" xfId="0" applyAlignment="1">
      <alignment wrapText="1"/>
    </xf>
    <xf numFmtId="0" fontId="1" fillId="0" borderId="1" xfId="0" applyFont="1" applyBorder="1" applyAlignment="1">
      <alignment horizontal="center" wrapText="1"/>
    </xf>
    <xf numFmtId="0" fontId="2" fillId="0" borderId="0" xfId="0" applyFont="1" applyAlignment="1">
      <alignment horizontal="left" wrapText="1"/>
    </xf>
    <xf numFmtId="164" fontId="3" fillId="0" borderId="0" xfId="0" applyNumberFormat="1" applyFont="1" applyAlignment="1">
      <alignment wrapText="1"/>
    </xf>
    <xf numFmtId="164" fontId="3" fillId="0" borderId="0" xfId="0" applyNumberFormat="1" applyFont="1" applyAlignment="1">
      <alignment horizontal="right" wrapText="1"/>
    </xf>
    <xf numFmtId="165" fontId="2" fillId="0" borderId="2" xfId="0" applyNumberFormat="1" applyFont="1" applyBorder="1" applyAlignment="1">
      <alignment horizontal="right" wrapText="1"/>
    </xf>
    <xf numFmtId="165" fontId="2" fillId="0" borderId="0" xfId="0" applyNumberFormat="1" applyFont="1" applyAlignment="1">
      <alignment horizontal="right" wrapText="1"/>
    </xf>
    <xf numFmtId="40" fontId="2" fillId="0" borderId="3" xfId="0" applyNumberFormat="1" applyFont="1" applyBorder="1" applyAlignment="1">
      <alignment horizontal="right" wrapText="1"/>
    </xf>
    <xf numFmtId="0" fontId="2" fillId="0" borderId="0" xfId="0" applyFont="1" applyAlignment="1">
      <alignment horizontal="left" wrapText="1" indent="2"/>
    </xf>
    <xf numFmtId="165" fontId="2" fillId="0" borderId="3" xfId="0" applyNumberFormat="1" applyFont="1" applyBorder="1" applyAlignment="1">
      <alignment horizontal="right" wrapText="1"/>
    </xf>
    <xf numFmtId="165" fontId="3" fillId="0" borderId="1" xfId="0" applyNumberFormat="1" applyFont="1" applyBorder="1" applyAlignment="1">
      <alignment horizontal="right" wrapText="1"/>
    </xf>
    <xf numFmtId="0" fontId="2" fillId="0" borderId="0" xfId="0" applyFont="1" applyAlignment="1">
      <alignment horizontal="center" wrapText="1"/>
    </xf>
    <xf numFmtId="0" fontId="3" fillId="0" borderId="0" xfId="0" applyFont="1"/>
    <xf numFmtId="0" fontId="3" fillId="0" borderId="0" xfId="0" applyFont="1" applyAlignment="1">
      <alignment horizontal="center"/>
    </xf>
    <xf numFmtId="0" fontId="0" fillId="0" borderId="0" xfId="0"/>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82"/>
  <sheetViews>
    <sheetView tabSelected="1" zoomScale="170" zoomScaleNormal="170" workbookViewId="0">
      <selection activeCell="A2" sqref="A2:E2"/>
    </sheetView>
  </sheetViews>
  <sheetFormatPr baseColWidth="10" defaultColWidth="8.83203125" defaultRowHeight="15" x14ac:dyDescent="0.2"/>
  <cols>
    <col min="1" max="1" width="37" customWidth="1"/>
    <col min="2" max="2" width="19.83203125" customWidth="1"/>
    <col min="4" max="4" width="12.83203125" customWidth="1"/>
  </cols>
  <sheetData>
    <row r="2" spans="1:5" ht="54" customHeight="1" x14ac:dyDescent="0.2">
      <c r="A2" s="18" t="s">
        <v>72</v>
      </c>
      <c r="B2" s="19"/>
      <c r="C2" s="19"/>
      <c r="D2" s="19"/>
      <c r="E2" s="19"/>
    </row>
    <row r="4" spans="1:5" ht="18" x14ac:dyDescent="0.2">
      <c r="A4" s="16" t="s">
        <v>43</v>
      </c>
      <c r="B4" s="15"/>
    </row>
    <row r="5" spans="1:5" ht="18" x14ac:dyDescent="0.2">
      <c r="A5" s="16" t="s">
        <v>44</v>
      </c>
      <c r="B5" s="15"/>
    </row>
    <row r="6" spans="1:5" x14ac:dyDescent="0.2">
      <c r="A6" s="17" t="s">
        <v>45</v>
      </c>
      <c r="B6" s="15"/>
    </row>
    <row r="8" spans="1:5" x14ac:dyDescent="0.2">
      <c r="A8" s="1"/>
      <c r="B8" s="2" t="s">
        <v>59</v>
      </c>
    </row>
    <row r="9" spans="1:5" x14ac:dyDescent="0.2">
      <c r="A9" s="3" t="s">
        <v>0</v>
      </c>
      <c r="B9" s="4"/>
    </row>
    <row r="10" spans="1:5" x14ac:dyDescent="0.2">
      <c r="A10" s="3" t="s">
        <v>1</v>
      </c>
      <c r="B10" s="4"/>
    </row>
    <row r="11" spans="1:5" x14ac:dyDescent="0.2">
      <c r="A11" s="3" t="s">
        <v>2</v>
      </c>
      <c r="B11" s="5">
        <v>500</v>
      </c>
    </row>
    <row r="12" spans="1:5" x14ac:dyDescent="0.2">
      <c r="A12" s="3" t="s">
        <v>3</v>
      </c>
      <c r="B12" s="6">
        <f>(B10)+(B11)</f>
        <v>500</v>
      </c>
    </row>
    <row r="13" spans="1:5" x14ac:dyDescent="0.2">
      <c r="A13" s="3" t="s">
        <v>4</v>
      </c>
      <c r="B13" s="4"/>
      <c r="D13" s="12" t="s">
        <v>68</v>
      </c>
    </row>
    <row r="14" spans="1:5" x14ac:dyDescent="0.2">
      <c r="A14" s="3" t="s">
        <v>5</v>
      </c>
      <c r="B14" s="4">
        <v>2150</v>
      </c>
      <c r="D14" s="4">
        <f t="shared" ref="D14:D20" si="0">B14-B34</f>
        <v>650</v>
      </c>
    </row>
    <row r="15" spans="1:5" x14ac:dyDescent="0.2">
      <c r="A15" s="3" t="s">
        <v>6</v>
      </c>
      <c r="B15" s="5">
        <v>4636.03</v>
      </c>
      <c r="D15" s="5">
        <f t="shared" si="0"/>
        <v>786.02999999999975</v>
      </c>
    </row>
    <row r="16" spans="1:5" x14ac:dyDescent="0.2">
      <c r="A16" s="3" t="s">
        <v>7</v>
      </c>
      <c r="B16" s="5">
        <v>10000</v>
      </c>
      <c r="D16" s="5">
        <f t="shared" si="0"/>
        <v>4640</v>
      </c>
    </row>
    <row r="17" spans="1:4" x14ac:dyDescent="0.2">
      <c r="A17" s="3" t="s">
        <v>62</v>
      </c>
      <c r="B17" s="5">
        <v>2000</v>
      </c>
      <c r="D17" s="5">
        <f t="shared" si="0"/>
        <v>2000</v>
      </c>
    </row>
    <row r="18" spans="1:4" x14ac:dyDescent="0.2">
      <c r="A18" s="3" t="s">
        <v>60</v>
      </c>
      <c r="B18" s="5">
        <v>2500</v>
      </c>
      <c r="D18" s="5">
        <f t="shared" si="0"/>
        <v>2000</v>
      </c>
    </row>
    <row r="19" spans="1:4" x14ac:dyDescent="0.2">
      <c r="A19" s="3" t="s">
        <v>8</v>
      </c>
      <c r="B19" s="4">
        <v>2500</v>
      </c>
      <c r="D19" s="4">
        <f t="shared" si="0"/>
        <v>600</v>
      </c>
    </row>
    <row r="20" spans="1:4" x14ac:dyDescent="0.2">
      <c r="A20" s="3" t="s">
        <v>9</v>
      </c>
      <c r="B20" s="6">
        <f>SUM(B14:B19)</f>
        <v>23786.03</v>
      </c>
      <c r="D20" s="6">
        <f t="shared" si="0"/>
        <v>10676.029999999999</v>
      </c>
    </row>
    <row r="21" spans="1:4" x14ac:dyDescent="0.2">
      <c r="A21" s="3" t="s">
        <v>10</v>
      </c>
      <c r="B21" s="4"/>
    </row>
    <row r="22" spans="1:4" x14ac:dyDescent="0.2">
      <c r="A22" s="3" t="s">
        <v>11</v>
      </c>
      <c r="B22" s="5">
        <v>600</v>
      </c>
    </row>
    <row r="23" spans="1:4" x14ac:dyDescent="0.2">
      <c r="A23" s="3" t="s">
        <v>63</v>
      </c>
      <c r="B23" s="5">
        <f>250</f>
        <v>250</v>
      </c>
    </row>
    <row r="24" spans="1:4" x14ac:dyDescent="0.2">
      <c r="A24" s="3" t="s">
        <v>12</v>
      </c>
      <c r="B24" s="5">
        <v>600</v>
      </c>
    </row>
    <row r="25" spans="1:4" x14ac:dyDescent="0.2">
      <c r="A25" s="3" t="s">
        <v>13</v>
      </c>
      <c r="B25" s="6">
        <f>((B21)+(B22))+(B24)+B23</f>
        <v>1450</v>
      </c>
    </row>
    <row r="26" spans="1:4" x14ac:dyDescent="0.2">
      <c r="A26" s="3" t="s">
        <v>64</v>
      </c>
      <c r="B26" s="10"/>
      <c r="D26" s="12" t="s">
        <v>68</v>
      </c>
    </row>
    <row r="27" spans="1:4" x14ac:dyDescent="0.2">
      <c r="A27" s="3" t="s">
        <v>49</v>
      </c>
      <c r="B27" s="11">
        <v>2500</v>
      </c>
      <c r="D27" s="4">
        <f>B27-B75</f>
        <v>0</v>
      </c>
    </row>
    <row r="28" spans="1:4" x14ac:dyDescent="0.2">
      <c r="A28" s="3" t="s">
        <v>67</v>
      </c>
      <c r="B28" s="7">
        <f>B27</f>
        <v>2500</v>
      </c>
    </row>
    <row r="29" spans="1:4" x14ac:dyDescent="0.2">
      <c r="A29" s="3" t="s">
        <v>14</v>
      </c>
      <c r="B29" s="6">
        <v>5500</v>
      </c>
    </row>
    <row r="30" spans="1:4" x14ac:dyDescent="0.2">
      <c r="A30" s="3" t="s">
        <v>15</v>
      </c>
      <c r="B30" s="6">
        <f>((((B12)+(B20))+(B25))+B28+(B29))</f>
        <v>33736.03</v>
      </c>
    </row>
    <row r="31" spans="1:4" x14ac:dyDescent="0.2">
      <c r="A31" s="3"/>
      <c r="B31" s="7"/>
    </row>
    <row r="32" spans="1:4" x14ac:dyDescent="0.2">
      <c r="A32" s="3" t="s">
        <v>16</v>
      </c>
      <c r="B32" s="4"/>
    </row>
    <row r="33" spans="1:2" x14ac:dyDescent="0.2">
      <c r="A33" s="3" t="s">
        <v>19</v>
      </c>
      <c r="B33" s="4"/>
    </row>
    <row r="34" spans="1:2" x14ac:dyDescent="0.2">
      <c r="A34" s="3" t="s">
        <v>5</v>
      </c>
      <c r="B34" s="4">
        <v>1500</v>
      </c>
    </row>
    <row r="35" spans="1:2" x14ac:dyDescent="0.2">
      <c r="A35" s="3" t="s">
        <v>21</v>
      </c>
      <c r="B35" s="5">
        <f>3850</f>
        <v>3850</v>
      </c>
    </row>
    <row r="36" spans="1:2" x14ac:dyDescent="0.2">
      <c r="A36" s="3" t="s">
        <v>22</v>
      </c>
      <c r="B36" s="5">
        <f>5360</f>
        <v>5360</v>
      </c>
    </row>
    <row r="37" spans="1:2" x14ac:dyDescent="0.2">
      <c r="A37" s="3" t="s">
        <v>62</v>
      </c>
      <c r="B37" s="5">
        <v>0</v>
      </c>
    </row>
    <row r="38" spans="1:2" x14ac:dyDescent="0.2">
      <c r="A38" s="3" t="s">
        <v>60</v>
      </c>
      <c r="B38" s="5">
        <v>500</v>
      </c>
    </row>
    <row r="39" spans="1:2" x14ac:dyDescent="0.2">
      <c r="A39" s="3" t="s">
        <v>8</v>
      </c>
      <c r="B39" s="4">
        <v>1900</v>
      </c>
    </row>
    <row r="40" spans="1:2" x14ac:dyDescent="0.2">
      <c r="A40" s="3" t="s">
        <v>23</v>
      </c>
      <c r="B40" s="6">
        <f>SUM(B34:B39)</f>
        <v>13110</v>
      </c>
    </row>
    <row r="41" spans="1:2" x14ac:dyDescent="0.2">
      <c r="A41" s="3" t="s">
        <v>24</v>
      </c>
      <c r="B41" s="4"/>
    </row>
    <row r="42" spans="1:2" x14ac:dyDescent="0.2">
      <c r="A42" s="3" t="s">
        <v>69</v>
      </c>
      <c r="B42" s="5">
        <v>500</v>
      </c>
    </row>
    <row r="43" spans="1:2" x14ac:dyDescent="0.2">
      <c r="A43" s="3" t="s">
        <v>25</v>
      </c>
      <c r="B43" s="5">
        <v>250</v>
      </c>
    </row>
    <row r="44" spans="1:2" x14ac:dyDescent="0.2">
      <c r="A44" s="3" t="s">
        <v>26</v>
      </c>
      <c r="B44" s="5">
        <v>850</v>
      </c>
    </row>
    <row r="45" spans="1:2" x14ac:dyDescent="0.2">
      <c r="A45" s="3" t="s">
        <v>27</v>
      </c>
      <c r="B45" s="5">
        <v>150</v>
      </c>
    </row>
    <row r="46" spans="1:2" x14ac:dyDescent="0.2">
      <c r="A46" s="3" t="s">
        <v>28</v>
      </c>
      <c r="B46" s="5">
        <v>50</v>
      </c>
    </row>
    <row r="47" spans="1:2" x14ac:dyDescent="0.2">
      <c r="A47" s="3" t="s">
        <v>29</v>
      </c>
      <c r="B47" s="4">
        <v>0</v>
      </c>
    </row>
    <row r="48" spans="1:2" x14ac:dyDescent="0.2">
      <c r="A48" s="3" t="s">
        <v>30</v>
      </c>
      <c r="B48" s="6">
        <f>SUM(B42:B47)</f>
        <v>1800</v>
      </c>
    </row>
    <row r="49" spans="1:4" x14ac:dyDescent="0.2">
      <c r="A49" s="3" t="s">
        <v>31</v>
      </c>
      <c r="B49" s="4"/>
    </row>
    <row r="50" spans="1:4" x14ac:dyDescent="0.2">
      <c r="A50" s="3" t="s">
        <v>20</v>
      </c>
      <c r="B50" s="5">
        <f>500</f>
        <v>500</v>
      </c>
    </row>
    <row r="51" spans="1:4" x14ac:dyDescent="0.2">
      <c r="A51" s="3" t="s">
        <v>32</v>
      </c>
      <c r="B51" s="4">
        <v>550</v>
      </c>
    </row>
    <row r="52" spans="1:4" x14ac:dyDescent="0.2">
      <c r="A52" s="3" t="s">
        <v>33</v>
      </c>
      <c r="B52" s="5">
        <v>0</v>
      </c>
    </row>
    <row r="53" spans="1:4" x14ac:dyDescent="0.2">
      <c r="A53" s="3" t="s">
        <v>34</v>
      </c>
      <c r="B53" s="5">
        <v>0</v>
      </c>
    </row>
    <row r="54" spans="1:4" x14ac:dyDescent="0.2">
      <c r="A54" s="3" t="s">
        <v>35</v>
      </c>
      <c r="B54" s="5">
        <v>0</v>
      </c>
    </row>
    <row r="55" spans="1:4" x14ac:dyDescent="0.2">
      <c r="A55" s="3" t="s">
        <v>53</v>
      </c>
      <c r="B55" s="5">
        <v>200</v>
      </c>
    </row>
    <row r="56" spans="1:4" x14ac:dyDescent="0.2">
      <c r="A56" s="3" t="s">
        <v>36</v>
      </c>
      <c r="B56" s="5">
        <f>3000</f>
        <v>3000</v>
      </c>
    </row>
    <row r="57" spans="1:4" x14ac:dyDescent="0.2">
      <c r="A57" s="3" t="s">
        <v>54</v>
      </c>
      <c r="B57" s="5">
        <v>600</v>
      </c>
    </row>
    <row r="58" spans="1:4" x14ac:dyDescent="0.2">
      <c r="A58" s="3" t="s">
        <v>37</v>
      </c>
      <c r="B58" s="4">
        <v>350</v>
      </c>
    </row>
    <row r="59" spans="1:4" x14ac:dyDescent="0.2">
      <c r="A59" s="3" t="s">
        <v>61</v>
      </c>
      <c r="B59" s="4">
        <v>700</v>
      </c>
    </row>
    <row r="60" spans="1:4" x14ac:dyDescent="0.2">
      <c r="A60" s="3" t="s">
        <v>47</v>
      </c>
      <c r="B60" s="4">
        <v>3000</v>
      </c>
      <c r="D60" s="13" t="s">
        <v>65</v>
      </c>
    </row>
    <row r="61" spans="1:4" x14ac:dyDescent="0.2">
      <c r="A61" s="3" t="s">
        <v>51</v>
      </c>
      <c r="B61" s="5">
        <v>1000</v>
      </c>
      <c r="D61" s="13"/>
    </row>
    <row r="62" spans="1:4" x14ac:dyDescent="0.2">
      <c r="A62" s="3" t="s">
        <v>48</v>
      </c>
      <c r="B62" s="4">
        <v>0</v>
      </c>
      <c r="D62" s="13" t="s">
        <v>70</v>
      </c>
    </row>
    <row r="63" spans="1:4" x14ac:dyDescent="0.2">
      <c r="A63" s="3" t="s">
        <v>58</v>
      </c>
      <c r="B63" s="4">
        <v>500</v>
      </c>
      <c r="D63" s="13" t="s">
        <v>71</v>
      </c>
    </row>
    <row r="64" spans="1:4" x14ac:dyDescent="0.2">
      <c r="A64" s="3" t="s">
        <v>56</v>
      </c>
      <c r="B64" s="4">
        <v>0</v>
      </c>
    </row>
    <row r="65" spans="1:2" x14ac:dyDescent="0.2">
      <c r="A65" s="3" t="s">
        <v>46</v>
      </c>
      <c r="B65" s="4">
        <v>1000</v>
      </c>
    </row>
    <row r="66" spans="1:2" x14ac:dyDescent="0.2">
      <c r="A66" s="3" t="s">
        <v>50</v>
      </c>
      <c r="B66" s="4">
        <v>750</v>
      </c>
    </row>
    <row r="67" spans="1:2" x14ac:dyDescent="0.2">
      <c r="A67" s="3" t="s">
        <v>57</v>
      </c>
      <c r="B67" s="5">
        <v>0</v>
      </c>
    </row>
    <row r="68" spans="1:2" x14ac:dyDescent="0.2">
      <c r="A68" s="3" t="s">
        <v>17</v>
      </c>
      <c r="B68" s="5">
        <v>3500</v>
      </c>
    </row>
    <row r="69" spans="1:2" x14ac:dyDescent="0.2">
      <c r="A69" s="3" t="s">
        <v>55</v>
      </c>
      <c r="B69" s="5">
        <v>500</v>
      </c>
    </row>
    <row r="70" spans="1:2" x14ac:dyDescent="0.2">
      <c r="A70" s="3" t="s">
        <v>38</v>
      </c>
      <c r="B70" s="4">
        <v>500</v>
      </c>
    </row>
    <row r="71" spans="1:2" x14ac:dyDescent="0.2">
      <c r="A71" s="3" t="s">
        <v>18</v>
      </c>
      <c r="B71" s="5">
        <v>4000</v>
      </c>
    </row>
    <row r="72" spans="1:2" x14ac:dyDescent="0.2">
      <c r="A72" s="3" t="s">
        <v>39</v>
      </c>
      <c r="B72" s="5">
        <v>0</v>
      </c>
    </row>
    <row r="73" spans="1:2" x14ac:dyDescent="0.2">
      <c r="A73" s="3" t="s">
        <v>52</v>
      </c>
      <c r="B73" s="5">
        <v>750</v>
      </c>
    </row>
    <row r="74" spans="1:2" x14ac:dyDescent="0.2">
      <c r="A74" s="9" t="s">
        <v>66</v>
      </c>
      <c r="B74" s="5">
        <v>200</v>
      </c>
    </row>
    <row r="75" spans="1:2" x14ac:dyDescent="0.2">
      <c r="A75" s="3" t="s">
        <v>49</v>
      </c>
      <c r="B75" s="5">
        <v>2500</v>
      </c>
    </row>
    <row r="76" spans="1:2" x14ac:dyDescent="0.2">
      <c r="A76" s="3" t="s">
        <v>40</v>
      </c>
      <c r="B76" s="6">
        <f>SUM(B50:B75)</f>
        <v>24100</v>
      </c>
    </row>
    <row r="77" spans="1:2" x14ac:dyDescent="0.2">
      <c r="A77" s="3" t="s">
        <v>41</v>
      </c>
      <c r="B77" s="6">
        <f>B40+B48+B76</f>
        <v>39010</v>
      </c>
    </row>
    <row r="78" spans="1:2" x14ac:dyDescent="0.2">
      <c r="A78" s="3" t="s">
        <v>42</v>
      </c>
      <c r="B78" s="8">
        <f>B30-B77</f>
        <v>-5273.9700000000012</v>
      </c>
    </row>
    <row r="79" spans="1:2" x14ac:dyDescent="0.2">
      <c r="A79" s="3"/>
      <c r="B79" s="4"/>
    </row>
    <row r="82" spans="1:2" x14ac:dyDescent="0.2">
      <c r="A82" s="14"/>
      <c r="B82" s="15"/>
    </row>
  </sheetData>
  <mergeCells count="5">
    <mergeCell ref="A82:B82"/>
    <mergeCell ref="A4:B4"/>
    <mergeCell ref="A5:B5"/>
    <mergeCell ref="A6:B6"/>
    <mergeCell ref="A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Proposed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2022-06-14T21:57:40Z</dcterms:created>
  <dcterms:modified xsi:type="dcterms:W3CDTF">2022-10-22T07:38:43Z</dcterms:modified>
</cp:coreProperties>
</file>